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do_\OneDrive\Рабочий стол\работочка\Декады\Мат декада 22-23\"/>
    </mc:Choice>
  </mc:AlternateContent>
  <bookViews>
    <workbookView xWindow="0" yWindow="0" windowWidth="10224" windowHeight="8496"/>
  </bookViews>
  <sheets>
    <sheet name="Плейлист" sheetId="1" r:id="rId1"/>
  </sheets>
  <definedNames>
    <definedName name="_xlnm._FilterDatabase" localSheetId="0" hidden="1">Плейлист!$A$28:$I$28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G8" i="1"/>
  <c r="F8" i="1"/>
  <c r="E8" i="1"/>
  <c r="G16" i="1"/>
  <c r="F16" i="1"/>
  <c r="E16" i="1"/>
  <c r="G13" i="1"/>
  <c r="F13" i="1"/>
  <c r="E13" i="1"/>
  <c r="G12" i="1"/>
  <c r="F12" i="1"/>
  <c r="E12" i="1"/>
  <c r="G6" i="1"/>
  <c r="F6" i="1"/>
  <c r="E6" i="1"/>
  <c r="G23" i="1"/>
  <c r="F23" i="1"/>
  <c r="E23" i="1"/>
  <c r="G5" i="1"/>
  <c r="F5" i="1"/>
  <c r="E5" i="1"/>
  <c r="G30" i="1"/>
  <c r="F30" i="1"/>
  <c r="E30" i="1"/>
  <c r="G15" i="1"/>
  <c r="F15" i="1"/>
  <c r="E15" i="1"/>
  <c r="G31" i="1"/>
  <c r="F31" i="1"/>
  <c r="E31" i="1"/>
  <c r="G22" i="1"/>
  <c r="F22" i="1"/>
  <c r="E22" i="1"/>
  <c r="G29" i="1"/>
  <c r="F29" i="1"/>
  <c r="E29" i="1"/>
  <c r="G24" i="1"/>
  <c r="F24" i="1"/>
  <c r="E24" i="1"/>
  <c r="G32" i="1"/>
  <c r="F32" i="1"/>
  <c r="E32" i="1"/>
  <c r="G7" i="1"/>
  <c r="F7" i="1"/>
  <c r="E7" i="1"/>
  <c r="G20" i="1"/>
  <c r="F20" i="1"/>
  <c r="E20" i="1"/>
  <c r="G21" i="1"/>
  <c r="F21" i="1"/>
  <c r="E21" i="1"/>
  <c r="G14" i="1" l="1"/>
  <c r="F14" i="1"/>
  <c r="E14" i="1"/>
  <c r="H20" i="1" l="1"/>
  <c r="H7" i="1"/>
  <c r="H32" i="1"/>
  <c r="H24" i="1"/>
  <c r="H29" i="1"/>
  <c r="H22" i="1"/>
  <c r="H31" i="1"/>
  <c r="H25" i="1"/>
  <c r="H15" i="1"/>
  <c r="H30" i="1"/>
  <c r="H5" i="1"/>
  <c r="H23" i="1"/>
  <c r="H14" i="1"/>
  <c r="H6" i="1"/>
  <c r="H12" i="1"/>
  <c r="H13" i="1"/>
  <c r="H16" i="1"/>
  <c r="H8" i="1"/>
  <c r="H2" i="1"/>
  <c r="H21" i="1"/>
</calcChain>
</file>

<file path=xl/sharedStrings.xml><?xml version="1.0" encoding="utf-8"?>
<sst xmlns="http://schemas.openxmlformats.org/spreadsheetml/2006/main" count="110" uniqueCount="70">
  <si>
    <t>Учитель</t>
  </si>
  <si>
    <t>1б</t>
  </si>
  <si>
    <t>Смирнова С.А.</t>
  </si>
  <si>
    <t>Комарова О.Ю.</t>
  </si>
  <si>
    <t>6б</t>
  </si>
  <si>
    <t>6а</t>
  </si>
  <si>
    <t>Зимина М.Ю.</t>
  </si>
  <si>
    <t>1а</t>
  </si>
  <si>
    <t>Кокушкина Елена Николаевна</t>
  </si>
  <si>
    <t>4в</t>
  </si>
  <si>
    <t>Куркина Елена Сергеевна</t>
  </si>
  <si>
    <t>3в</t>
  </si>
  <si>
    <t>Крупнова Ольга Николаевна</t>
  </si>
  <si>
    <t>5а</t>
  </si>
  <si>
    <t>Школа</t>
  </si>
  <si>
    <t>Класс</t>
  </si>
  <si>
    <t>Теряева С.В. (ученица Стефанцева Милана)</t>
  </si>
  <si>
    <t>п1</t>
  </si>
  <si>
    <t>п2</t>
  </si>
  <si>
    <t>п3</t>
  </si>
  <si>
    <t>п4</t>
  </si>
  <si>
    <t>п5</t>
  </si>
  <si>
    <t>п6</t>
  </si>
  <si>
    <t>п7</t>
  </si>
  <si>
    <t>п8</t>
  </si>
  <si>
    <t>п9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</si>
  <si>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</si>
  <si>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</si>
  <si>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</si>
  <si>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</si>
  <si>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</si>
  <si>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</si>
  <si>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</si>
  <si>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</si>
  <si>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</si>
  <si>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</si>
  <si>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3а</t>
  </si>
  <si>
    <t>Бардукова Татьяна Ивановна</t>
  </si>
  <si>
    <t>4а</t>
  </si>
  <si>
    <t xml:space="preserve">без учителя </t>
  </si>
  <si>
    <t>Головин Сергей Денисович (участник)</t>
  </si>
  <si>
    <t>Гончарова Екатерина Валерьевна</t>
  </si>
  <si>
    <t>10а</t>
  </si>
  <si>
    <t>Бобровская Лариса Геннадьевна</t>
  </si>
  <si>
    <t>5б</t>
  </si>
  <si>
    <t>9а</t>
  </si>
  <si>
    <t>Гаджиева Амина (участник)</t>
  </si>
  <si>
    <t>Рожкова Мария и Юдинцев Вадим (уч)</t>
  </si>
  <si>
    <t>Абрамова Н.В.</t>
  </si>
  <si>
    <t>9^3</t>
  </si>
  <si>
    <t>7^3</t>
  </si>
  <si>
    <t>Семенова Анна Васильевна</t>
  </si>
  <si>
    <t>Чуфырина Софья (участник)</t>
  </si>
  <si>
    <t>3б</t>
  </si>
  <si>
    <t>Медведевы Маргарита и Елизавета (уч)</t>
  </si>
  <si>
    <t>Код работы</t>
  </si>
  <si>
    <t>Оригинальность идеи</t>
  </si>
  <si>
    <t>Качество исполнения</t>
  </si>
  <si>
    <t>Содержательность</t>
  </si>
  <si>
    <t>Итоговый балл</t>
  </si>
  <si>
    <t>Максимальная оценка</t>
  </si>
  <si>
    <t>Конкурс "Математический плейлист"</t>
  </si>
  <si>
    <t>Статус</t>
  </si>
  <si>
    <t>2 место</t>
  </si>
  <si>
    <t>3 место</t>
  </si>
  <si>
    <t>Номинация "Соло"</t>
  </si>
  <si>
    <t>Номинация "Дуэт"</t>
  </si>
  <si>
    <t>Номинация "Хор"</t>
  </si>
  <si>
    <t>Номинация "Ансамбль"</t>
  </si>
  <si>
    <t>1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</si>
</sst>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J22" sqref="J22"/>
    </sheetView>
  </sheetViews>
  <sheetFormatPr defaultRowHeight="18" x14ac:dyDescent="0.35"/>
  <cols>
    <col min="1" max="1" width="15" style="1" bestFit="1" customWidth="1"/>
    <col min="2" max="2" width="9.5546875" style="1" bestFit="1" customWidth="1"/>
    <col min="3" max="3" width="8.109375" style="1" bestFit="1" customWidth="1"/>
    <col min="4" max="4" width="50.33203125" style="1" customWidth="1"/>
    <col min="5" max="5" width="21.109375" style="1" customWidth="1"/>
    <col min="6" max="6" width="15.5546875" style="1" customWidth="1"/>
    <col min="7" max="7" width="23.5546875" style="1" bestFit="1" customWidth="1"/>
    <col min="8" max="8" width="19.21875" style="1" bestFit="1" customWidth="1"/>
    <col min="9" max="9" width="11.44140625" style="1" customWidth="1"/>
    <col min="10" max="16384" width="8.88671875" style="1"/>
  </cols>
  <sheetData>
    <row r="1" spans="1:9" x14ac:dyDescent="0.35">
      <c r="D1" s="2" t="s">
        <v>61</v>
      </c>
      <c r="E1" s="3" t="s">
        <v>60</v>
      </c>
      <c r="F1" s="3"/>
      <c r="G1" s="3"/>
    </row>
    <row r="2" spans="1:9" x14ac:dyDescent="0.35">
      <c r="E2" s="1">
        <v>5</v>
      </c>
      <c r="F2" s="1">
        <v>5</v>
      </c>
      <c r="G2" s="1">
        <v>5</v>
      </c>
      <c r="H2" s="1">
        <f>SUM(E2:G2)</f>
        <v>15</v>
      </c>
    </row>
    <row r="3" spans="1:9" s="2" customFormat="1" thickBot="1" x14ac:dyDescent="0.35">
      <c r="A3" s="3" t="s">
        <v>65</v>
      </c>
      <c r="B3" s="3"/>
      <c r="C3" s="3"/>
      <c r="D3" s="3"/>
    </row>
    <row r="4" spans="1:9" ht="36" thickBot="1" x14ac:dyDescent="0.4">
      <c r="A4" s="8" t="s">
        <v>55</v>
      </c>
      <c r="B4" s="9" t="s">
        <v>14</v>
      </c>
      <c r="C4" s="9" t="s">
        <v>15</v>
      </c>
      <c r="D4" s="9" t="s">
        <v>0</v>
      </c>
      <c r="E4" s="10" t="s">
        <v>56</v>
      </c>
      <c r="F4" s="11" t="s">
        <v>57</v>
      </c>
      <c r="G4" s="11" t="s">
        <v>58</v>
      </c>
      <c r="H4" s="12" t="s">
        <v>59</v>
      </c>
      <c r="I4" s="13" t="s">
        <v>62</v>
      </c>
    </row>
    <row r="5" spans="1:9" x14ac:dyDescent="0.35">
      <c r="A5" s="14" t="s">
        <v>28</v>
      </c>
      <c r="B5" s="6">
        <v>33</v>
      </c>
      <c r="C5" s="6" t="s">
        <v>9</v>
      </c>
      <c r="D5" s="6" t="s">
        <v>40</v>
      </c>
      <c r="E5" s="7">
        <f>22/7</f>
        <v>3.1428571428571428</v>
      </c>
      <c r="F5" s="7">
        <f>18/7</f>
        <v>2.5714285714285716</v>
      </c>
      <c r="G5" s="7">
        <f>30.5/7</f>
        <v>4.3571428571428568</v>
      </c>
      <c r="H5" s="15">
        <f>SUM(E5:G5)</f>
        <v>10.071428571428571</v>
      </c>
      <c r="I5" s="1" t="s">
        <v>69</v>
      </c>
    </row>
    <row r="6" spans="1:9" x14ac:dyDescent="0.35">
      <c r="A6" s="16" t="s">
        <v>31</v>
      </c>
      <c r="B6" s="4">
        <v>32</v>
      </c>
      <c r="C6" s="4">
        <v>7</v>
      </c>
      <c r="D6" s="4" t="s">
        <v>46</v>
      </c>
      <c r="E6" s="5">
        <f>15/7</f>
        <v>2.1428571428571428</v>
      </c>
      <c r="F6" s="5">
        <f>16.5/7</f>
        <v>2.3571428571428572</v>
      </c>
      <c r="G6" s="5">
        <f>33/7</f>
        <v>4.7142857142857144</v>
      </c>
      <c r="H6" s="17">
        <f>SUM(E6:G6)</f>
        <v>9.2142857142857153</v>
      </c>
      <c r="I6" s="1" t="s">
        <v>63</v>
      </c>
    </row>
    <row r="7" spans="1:9" x14ac:dyDescent="0.35">
      <c r="A7" s="16" t="s">
        <v>19</v>
      </c>
      <c r="B7" s="4">
        <v>39</v>
      </c>
      <c r="C7" s="4" t="s">
        <v>4</v>
      </c>
      <c r="D7" s="4" t="s">
        <v>16</v>
      </c>
      <c r="E7" s="5">
        <f>16/7</f>
        <v>2.2857142857142856</v>
      </c>
      <c r="F7" s="5">
        <f>26/7</f>
        <v>3.7142857142857144</v>
      </c>
      <c r="G7" s="5">
        <f>21/7</f>
        <v>3</v>
      </c>
      <c r="H7" s="17">
        <f>SUM(E7:G7)</f>
        <v>9</v>
      </c>
      <c r="I7" s="1" t="s">
        <v>64</v>
      </c>
    </row>
    <row r="8" spans="1:9" ht="18.600000000000001" thickBot="1" x14ac:dyDescent="0.4">
      <c r="A8" s="18" t="s">
        <v>35</v>
      </c>
      <c r="B8" s="19">
        <v>32</v>
      </c>
      <c r="C8" s="19" t="s">
        <v>49</v>
      </c>
      <c r="D8" s="19" t="s">
        <v>52</v>
      </c>
      <c r="E8" s="20">
        <f>20/7</f>
        <v>2.8571428571428572</v>
      </c>
      <c r="F8" s="20">
        <f>17/7</f>
        <v>2.4285714285714284</v>
      </c>
      <c r="G8" s="20">
        <f>21/7</f>
        <v>3</v>
      </c>
      <c r="H8" s="21">
        <f>SUM(E8:G8)</f>
        <v>8.2857142857142847</v>
      </c>
    </row>
    <row r="10" spans="1:9" ht="18.600000000000001" thickBot="1" x14ac:dyDescent="0.4">
      <c r="A10" s="3" t="s">
        <v>66</v>
      </c>
      <c r="B10" s="3"/>
      <c r="C10" s="3"/>
      <c r="D10" s="3"/>
    </row>
    <row r="11" spans="1:9" ht="36" thickBot="1" x14ac:dyDescent="0.4">
      <c r="A11" s="8" t="s">
        <v>55</v>
      </c>
      <c r="B11" s="9" t="s">
        <v>14</v>
      </c>
      <c r="C11" s="9" t="s">
        <v>15</v>
      </c>
      <c r="D11" s="9" t="s">
        <v>0</v>
      </c>
      <c r="E11" s="10" t="s">
        <v>56</v>
      </c>
      <c r="F11" s="11" t="s">
        <v>57</v>
      </c>
      <c r="G11" s="11" t="s">
        <v>58</v>
      </c>
      <c r="H11" s="12" t="s">
        <v>59</v>
      </c>
      <c r="I11" s="13" t="s">
        <v>62</v>
      </c>
    </row>
    <row r="12" spans="1:9" x14ac:dyDescent="0.35">
      <c r="A12" s="14" t="s">
        <v>32</v>
      </c>
      <c r="B12" s="6">
        <v>21</v>
      </c>
      <c r="C12" s="6" t="s">
        <v>45</v>
      </c>
      <c r="D12" s="6" t="s">
        <v>47</v>
      </c>
      <c r="E12" s="7">
        <f>32/7</f>
        <v>4.5714285714285712</v>
      </c>
      <c r="F12" s="7">
        <f>29/7</f>
        <v>4.1428571428571432</v>
      </c>
      <c r="G12" s="7">
        <f>32.5/7</f>
        <v>4.6428571428571432</v>
      </c>
      <c r="H12" s="15">
        <f>SUM(E12:G12)</f>
        <v>13.357142857142858</v>
      </c>
      <c r="I12" s="1" t="s">
        <v>69</v>
      </c>
    </row>
    <row r="13" spans="1:9" x14ac:dyDescent="0.35">
      <c r="A13" s="16" t="s">
        <v>33</v>
      </c>
      <c r="B13" s="4">
        <v>66</v>
      </c>
      <c r="C13" s="4" t="s">
        <v>44</v>
      </c>
      <c r="D13" s="4" t="s">
        <v>48</v>
      </c>
      <c r="E13" s="5">
        <f>27/7</f>
        <v>3.8571428571428572</v>
      </c>
      <c r="F13" s="5">
        <f>33/7</f>
        <v>4.7142857142857144</v>
      </c>
      <c r="G13" s="5">
        <f>29/7</f>
        <v>4.1428571428571432</v>
      </c>
      <c r="H13" s="17">
        <f>SUM(E13:G13)</f>
        <v>12.714285714285715</v>
      </c>
      <c r="I13" s="1" t="s">
        <v>63</v>
      </c>
    </row>
    <row r="14" spans="1:9" x14ac:dyDescent="0.35">
      <c r="A14" s="16" t="s">
        <v>30</v>
      </c>
      <c r="B14" s="4">
        <v>67</v>
      </c>
      <c r="C14" s="4" t="s">
        <v>42</v>
      </c>
      <c r="D14" s="4" t="s">
        <v>43</v>
      </c>
      <c r="E14" s="5">
        <f>23/6</f>
        <v>3.8333333333333335</v>
      </c>
      <c r="F14" s="5">
        <f>27/6</f>
        <v>4.5</v>
      </c>
      <c r="G14" s="5">
        <f>26/6</f>
        <v>4.333333333333333</v>
      </c>
      <c r="H14" s="17">
        <f>SUM(E14:G14)</f>
        <v>12.666666666666668</v>
      </c>
      <c r="I14" s="1" t="s">
        <v>64</v>
      </c>
    </row>
    <row r="15" spans="1:9" x14ac:dyDescent="0.35">
      <c r="A15" s="16" t="s">
        <v>26</v>
      </c>
      <c r="B15" s="4">
        <v>30</v>
      </c>
      <c r="C15" s="4" t="s">
        <v>53</v>
      </c>
      <c r="D15" s="4" t="s">
        <v>54</v>
      </c>
      <c r="E15" s="5">
        <f>28/7</f>
        <v>4</v>
      </c>
      <c r="F15" s="5">
        <f>24.5/7</f>
        <v>3.5</v>
      </c>
      <c r="G15" s="5">
        <f>27/7</f>
        <v>3.8571428571428572</v>
      </c>
      <c r="H15" s="17">
        <f>SUM(E15:G15)</f>
        <v>11.357142857142858</v>
      </c>
    </row>
    <row r="16" spans="1:9" ht="18.600000000000001" thickBot="1" x14ac:dyDescent="0.4">
      <c r="A16" s="18" t="s">
        <v>34</v>
      </c>
      <c r="B16" s="19">
        <v>32</v>
      </c>
      <c r="C16" s="19" t="s">
        <v>50</v>
      </c>
      <c r="D16" s="19" t="s">
        <v>51</v>
      </c>
      <c r="E16" s="20">
        <f>24.5/7</f>
        <v>3.5</v>
      </c>
      <c r="F16" s="20">
        <f>20/7</f>
        <v>2.8571428571428572</v>
      </c>
      <c r="G16" s="20">
        <f>22/7</f>
        <v>3.1428571428571428</v>
      </c>
      <c r="H16" s="21">
        <f>SUM(E16:G16)</f>
        <v>9.5</v>
      </c>
    </row>
    <row r="18" spans="1:9" ht="18.600000000000001" thickBot="1" x14ac:dyDescent="0.4">
      <c r="A18" s="3" t="s">
        <v>67</v>
      </c>
      <c r="B18" s="3"/>
      <c r="C18" s="3"/>
      <c r="D18" s="3"/>
    </row>
    <row r="19" spans="1:9" ht="36" thickBot="1" x14ac:dyDescent="0.4">
      <c r="A19" s="8" t="s">
        <v>55</v>
      </c>
      <c r="B19" s="9" t="s">
        <v>14</v>
      </c>
      <c r="C19" s="9" t="s">
        <v>15</v>
      </c>
      <c r="D19" s="9" t="s">
        <v>0</v>
      </c>
      <c r="E19" s="10" t="s">
        <v>56</v>
      </c>
      <c r="F19" s="11" t="s">
        <v>57</v>
      </c>
      <c r="G19" s="11" t="s">
        <v>58</v>
      </c>
      <c r="H19" s="12" t="s">
        <v>59</v>
      </c>
      <c r="I19" s="13" t="s">
        <v>62</v>
      </c>
    </row>
    <row r="20" spans="1:9" x14ac:dyDescent="0.35">
      <c r="A20" s="14" t="s">
        <v>18</v>
      </c>
      <c r="B20" s="6">
        <v>33</v>
      </c>
      <c r="C20" s="6" t="s">
        <v>1</v>
      </c>
      <c r="D20" s="6" t="s">
        <v>3</v>
      </c>
      <c r="E20" s="7">
        <f>32/7</f>
        <v>4.5714285714285712</v>
      </c>
      <c r="F20" s="7">
        <f>30/7</f>
        <v>4.2857142857142856</v>
      </c>
      <c r="G20" s="7">
        <f>30/7</f>
        <v>4.2857142857142856</v>
      </c>
      <c r="H20" s="15">
        <f>SUM(E20:G20)</f>
        <v>13.142857142857142</v>
      </c>
      <c r="I20" s="1" t="s">
        <v>69</v>
      </c>
    </row>
    <row r="21" spans="1:9" x14ac:dyDescent="0.35">
      <c r="A21" s="16" t="s">
        <v>17</v>
      </c>
      <c r="B21" s="4">
        <v>14</v>
      </c>
      <c r="C21" s="4" t="s">
        <v>1</v>
      </c>
      <c r="D21" s="4" t="s">
        <v>2</v>
      </c>
      <c r="E21" s="5">
        <f>29/7</f>
        <v>4.1428571428571432</v>
      </c>
      <c r="F21" s="5">
        <f>28/7</f>
        <v>4</v>
      </c>
      <c r="G21" s="5">
        <f>26/7</f>
        <v>3.7142857142857144</v>
      </c>
      <c r="H21" s="17">
        <f>SUM(E21:G21)</f>
        <v>11.857142857142858</v>
      </c>
      <c r="I21" s="1" t="s">
        <v>63</v>
      </c>
    </row>
    <row r="22" spans="1:9" x14ac:dyDescent="0.35">
      <c r="A22" s="16" t="s">
        <v>23</v>
      </c>
      <c r="B22" s="4">
        <v>6</v>
      </c>
      <c r="C22" s="4" t="s">
        <v>11</v>
      </c>
      <c r="D22" s="4" t="s">
        <v>12</v>
      </c>
      <c r="E22" s="5">
        <f>27/7</f>
        <v>3.8571428571428572</v>
      </c>
      <c r="F22" s="5">
        <f>27.5/7</f>
        <v>3.9285714285714284</v>
      </c>
      <c r="G22" s="5">
        <f>26/7</f>
        <v>3.7142857142857144</v>
      </c>
      <c r="H22" s="17">
        <f>SUM(E22:G22)</f>
        <v>11.5</v>
      </c>
      <c r="I22" s="1" t="s">
        <v>64</v>
      </c>
    </row>
    <row r="23" spans="1:9" x14ac:dyDescent="0.35">
      <c r="A23" s="16" t="s">
        <v>29</v>
      </c>
      <c r="B23" s="4">
        <v>54</v>
      </c>
      <c r="C23" s="4" t="s">
        <v>9</v>
      </c>
      <c r="D23" s="4" t="s">
        <v>41</v>
      </c>
      <c r="E23" s="5">
        <f>26/7</f>
        <v>3.7142857142857144</v>
      </c>
      <c r="F23" s="5">
        <f>19.5/7</f>
        <v>2.7857142857142856</v>
      </c>
      <c r="G23" s="5">
        <f>25.5/7</f>
        <v>3.6428571428571428</v>
      </c>
      <c r="H23" s="17">
        <f>SUM(E23:G23)</f>
        <v>10.142857142857142</v>
      </c>
    </row>
    <row r="24" spans="1:9" x14ac:dyDescent="0.35">
      <c r="A24" s="16" t="s">
        <v>21</v>
      </c>
      <c r="B24" s="4">
        <v>6</v>
      </c>
      <c r="C24" s="4" t="s">
        <v>7</v>
      </c>
      <c r="D24" s="4" t="s">
        <v>8</v>
      </c>
      <c r="E24" s="5">
        <f>23.5/7</f>
        <v>3.3571428571428572</v>
      </c>
      <c r="F24" s="5">
        <f>21.5/7</f>
        <v>3.0714285714285716</v>
      </c>
      <c r="G24" s="5">
        <f>23/7</f>
        <v>3.2857142857142856</v>
      </c>
      <c r="H24" s="17">
        <f>SUM(E24:G24)</f>
        <v>9.7142857142857153</v>
      </c>
    </row>
    <row r="25" spans="1:9" ht="18.600000000000001" thickBot="1" x14ac:dyDescent="0.4">
      <c r="A25" s="18" t="s">
        <v>25</v>
      </c>
      <c r="B25" s="19">
        <v>67</v>
      </c>
      <c r="C25" s="19" t="s">
        <v>36</v>
      </c>
      <c r="D25" s="19" t="s">
        <v>37</v>
      </c>
      <c r="E25" s="20">
        <f>16/7</f>
        <v>2.2857142857142856</v>
      </c>
      <c r="F25" s="20">
        <f>18/7</f>
        <v>2.5714285714285716</v>
      </c>
      <c r="G25" s="20">
        <f>23/7</f>
        <v>3.2857142857142856</v>
      </c>
      <c r="H25" s="21">
        <f>SUM(E25:G25)</f>
        <v>8.1428571428571423</v>
      </c>
    </row>
    <row r="27" spans="1:9" ht="18.600000000000001" thickBot="1" x14ac:dyDescent="0.4">
      <c r="A27" s="3" t="s">
        <v>68</v>
      </c>
      <c r="B27" s="3"/>
      <c r="C27" s="3"/>
      <c r="D27" s="3"/>
    </row>
    <row r="28" spans="1:9" ht="36" thickBot="1" x14ac:dyDescent="0.4">
      <c r="A28" s="8" t="s">
        <v>55</v>
      </c>
      <c r="B28" s="9" t="s">
        <v>14</v>
      </c>
      <c r="C28" s="9" t="s">
        <v>15</v>
      </c>
      <c r="D28" s="9" t="s">
        <v>0</v>
      </c>
      <c r="E28" s="10" t="s">
        <v>56</v>
      </c>
      <c r="F28" s="11" t="s">
        <v>57</v>
      </c>
      <c r="G28" s="11" t="s">
        <v>58</v>
      </c>
      <c r="H28" s="12" t="s">
        <v>59</v>
      </c>
      <c r="I28" s="13" t="s">
        <v>62</v>
      </c>
    </row>
    <row r="29" spans="1:9" x14ac:dyDescent="0.35">
      <c r="A29" s="14" t="s">
        <v>22</v>
      </c>
      <c r="B29" s="6">
        <v>6</v>
      </c>
      <c r="C29" s="6" t="s">
        <v>9</v>
      </c>
      <c r="D29" s="6" t="s">
        <v>10</v>
      </c>
      <c r="E29" s="7">
        <f>34/7</f>
        <v>4.8571428571428568</v>
      </c>
      <c r="F29" s="7">
        <f>32/7</f>
        <v>4.5714285714285712</v>
      </c>
      <c r="G29" s="7">
        <f>27/7</f>
        <v>3.8571428571428572</v>
      </c>
      <c r="H29" s="15">
        <f>SUM(E29:G29)</f>
        <v>13.285714285714285</v>
      </c>
      <c r="I29" s="1" t="s">
        <v>69</v>
      </c>
    </row>
    <row r="30" spans="1:9" x14ac:dyDescent="0.35">
      <c r="A30" s="16" t="s">
        <v>27</v>
      </c>
      <c r="B30" s="4">
        <v>21</v>
      </c>
      <c r="C30" s="4" t="s">
        <v>38</v>
      </c>
      <c r="D30" s="4" t="s">
        <v>39</v>
      </c>
      <c r="E30" s="5">
        <f>33/7</f>
        <v>4.7142857142857144</v>
      </c>
      <c r="F30" s="5">
        <f>25/7</f>
        <v>3.5714285714285716</v>
      </c>
      <c r="G30" s="5">
        <f>32/7</f>
        <v>4.5714285714285712</v>
      </c>
      <c r="H30" s="17">
        <f>SUM(E30:G30)</f>
        <v>12.857142857142858</v>
      </c>
      <c r="I30" s="1" t="s">
        <v>63</v>
      </c>
    </row>
    <row r="31" spans="1:9" x14ac:dyDescent="0.35">
      <c r="A31" s="16" t="s">
        <v>24</v>
      </c>
      <c r="B31" s="4">
        <v>6</v>
      </c>
      <c r="C31" s="4" t="s">
        <v>13</v>
      </c>
      <c r="D31" s="4" t="s">
        <v>8</v>
      </c>
      <c r="E31" s="5">
        <f>26/7</f>
        <v>3.7142857142857144</v>
      </c>
      <c r="F31" s="5">
        <f>27/7</f>
        <v>3.8571428571428572</v>
      </c>
      <c r="G31" s="5">
        <f>28/7</f>
        <v>4</v>
      </c>
      <c r="H31" s="17">
        <f>SUM(E31:G31)</f>
        <v>11.571428571428571</v>
      </c>
      <c r="I31" s="1" t="s">
        <v>64</v>
      </c>
    </row>
    <row r="32" spans="1:9" ht="18.600000000000001" thickBot="1" x14ac:dyDescent="0.4">
      <c r="A32" s="18" t="s">
        <v>20</v>
      </c>
      <c r="B32" s="19">
        <v>20</v>
      </c>
      <c r="C32" s="19" t="s">
        <v>5</v>
      </c>
      <c r="D32" s="19" t="s">
        <v>6</v>
      </c>
      <c r="E32" s="20">
        <f>26/7</f>
        <v>3.7142857142857144</v>
      </c>
      <c r="F32" s="20">
        <f>25/7</f>
        <v>3.5714285714285716</v>
      </c>
      <c r="G32" s="20">
        <f>28/7</f>
        <v>4</v>
      </c>
      <c r="H32" s="21">
        <f>SUM(E32:G32)</f>
        <v>11.285714285714286</v>
      </c>
    </row>
  </sheetData>
  <mergeCells count="5">
    <mergeCell ref="E1:G1"/>
    <mergeCell ref="A3:D3"/>
    <mergeCell ref="A10:D10"/>
    <mergeCell ref="A18:D18"/>
    <mergeCell ref="A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Плейлист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crdo_</dc:creator>
  <cp:lastModifiedBy>crdo_</cp:lastModifiedBy>
  <dcterms:created xsi:type="dcterms:W3CDTF">2022-11-09T14:44:27Z</dcterms:created>
  <dcterms:modified xsi:type="dcterms:W3CDTF">2022-11-18T12:40:25Z</dcterms:modified>
</cp:coreProperties>
</file>