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рина Жадан\AppData\Local\Microsoft\Windows\INetCache\Content.Outlook\A6K2RJOB\"/>
    </mc:Choice>
  </mc:AlternateContent>
  <bookViews>
    <workbookView xWindow="0" yWindow="0" windowWidth="23040" windowHeight="9192"/>
  </bookViews>
  <sheets>
    <sheet name="Результаты" sheetId="1" r:id="rId1"/>
  </sheets>
  <definedNames>
    <definedName name="_xlnm._FilterDatabase" localSheetId="0" hidden="1">Результаты!$A$4:$K$37</definedName>
  </definedNames>
  <calcPr calcId="152511"/>
</workbook>
</file>

<file path=xl/calcChain.xml><?xml version="1.0" encoding="utf-8"?>
<calcChain xmlns="http://schemas.openxmlformats.org/spreadsheetml/2006/main">
  <c r="F14" i="1" l="1"/>
  <c r="F10" i="1"/>
  <c r="F7" i="1"/>
  <c r="F9" i="1"/>
  <c r="F12" i="1"/>
  <c r="F13" i="1"/>
  <c r="F5" i="1"/>
  <c r="F8" i="1"/>
  <c r="F11" i="1"/>
  <c r="F16" i="1"/>
  <c r="F6" i="1"/>
  <c r="F15" i="1"/>
  <c r="E14" i="1"/>
  <c r="E9" i="1"/>
  <c r="E10" i="1"/>
  <c r="E7" i="1"/>
  <c r="E5" i="1"/>
  <c r="E13" i="1"/>
  <c r="E12" i="1"/>
  <c r="E6" i="1"/>
  <c r="E11" i="1"/>
  <c r="E8" i="1"/>
  <c r="J10" i="1" l="1"/>
  <c r="J16" i="1"/>
  <c r="J5" i="1"/>
  <c r="J14" i="1"/>
  <c r="J11" i="1"/>
  <c r="J9" i="1"/>
  <c r="J12" i="1"/>
  <c r="J7" i="1"/>
  <c r="J8" i="1"/>
  <c r="J15" i="1"/>
  <c r="J17" i="1"/>
  <c r="J6" i="1"/>
  <c r="J13" i="1"/>
  <c r="I10" i="1"/>
  <c r="I16" i="1"/>
  <c r="I5" i="1"/>
  <c r="I14" i="1"/>
  <c r="I11" i="1"/>
  <c r="I9" i="1"/>
  <c r="I12" i="1"/>
  <c r="I7" i="1"/>
  <c r="I8" i="1"/>
  <c r="I15" i="1"/>
  <c r="I17" i="1"/>
  <c r="I6" i="1"/>
  <c r="I13" i="1"/>
  <c r="H10" i="1"/>
  <c r="H16" i="1"/>
  <c r="H5" i="1"/>
  <c r="H14" i="1"/>
  <c r="H11" i="1"/>
  <c r="H9" i="1"/>
  <c r="H12" i="1"/>
  <c r="H7" i="1"/>
  <c r="H8" i="1"/>
  <c r="H15" i="1"/>
  <c r="H17" i="1"/>
  <c r="H6" i="1"/>
  <c r="H13" i="1"/>
  <c r="K15" i="1" l="1"/>
  <c r="K7" i="1"/>
  <c r="K6" i="1"/>
  <c r="K14" i="1"/>
  <c r="K16" i="1"/>
  <c r="K11" i="1"/>
  <c r="K13" i="1"/>
  <c r="K8" i="1"/>
  <c r="K12" i="1"/>
  <c r="K5" i="1"/>
  <c r="K9" i="1"/>
  <c r="K10" i="1"/>
  <c r="K17" i="1"/>
</calcChain>
</file>

<file path=xl/sharedStrings.xml><?xml version="1.0" encoding="utf-8"?>
<sst xmlns="http://schemas.openxmlformats.org/spreadsheetml/2006/main" count="68" uniqueCount="49">
  <si>
    <t>Фамилия</t>
  </si>
  <si>
    <t>Имя</t>
  </si>
  <si>
    <t>Образовательное учреждение (№ школы)</t>
  </si>
  <si>
    <t>Класс</t>
  </si>
  <si>
    <t>6 класс</t>
  </si>
  <si>
    <t>5 класс</t>
  </si>
  <si>
    <t>Цапалюк</t>
  </si>
  <si>
    <t>Софья</t>
  </si>
  <si>
    <t xml:space="preserve">Пачина </t>
  </si>
  <si>
    <t xml:space="preserve">Арина </t>
  </si>
  <si>
    <t>МБОУ лицей 67</t>
  </si>
  <si>
    <t>Шеронова</t>
  </si>
  <si>
    <t>Светлана</t>
  </si>
  <si>
    <t>МБОУ Лицей 67</t>
  </si>
  <si>
    <t>7 класс</t>
  </si>
  <si>
    <t>Прошек</t>
  </si>
  <si>
    <t>Борис</t>
  </si>
  <si>
    <t>Хашаева</t>
  </si>
  <si>
    <t>Амина</t>
  </si>
  <si>
    <t>МБОУ "Гимназия" 23</t>
  </si>
  <si>
    <t>Пасечник</t>
  </si>
  <si>
    <t>Алисия</t>
  </si>
  <si>
    <t>МБОУ "Гимназия 23"</t>
  </si>
  <si>
    <t>Кудряшова</t>
  </si>
  <si>
    <t>Анастатия</t>
  </si>
  <si>
    <t>МБОУ "Гимназия №23"</t>
  </si>
  <si>
    <t>Смирнов</t>
  </si>
  <si>
    <t>Константин</t>
  </si>
  <si>
    <t>МБОУ Лицей №6</t>
  </si>
  <si>
    <t xml:space="preserve">Четвериков </t>
  </si>
  <si>
    <t xml:space="preserve">Тимофей </t>
  </si>
  <si>
    <t>МБОУ лицей 33</t>
  </si>
  <si>
    <t>Глазов</t>
  </si>
  <si>
    <t>Степан</t>
  </si>
  <si>
    <t>Александр</t>
  </si>
  <si>
    <t>Белевитина</t>
  </si>
  <si>
    <t>СШ7</t>
  </si>
  <si>
    <t>Логинов</t>
  </si>
  <si>
    <t>МБОУ "Гимназия № 23"</t>
  </si>
  <si>
    <t>Волкова</t>
  </si>
  <si>
    <t>Виктория</t>
  </si>
  <si>
    <t>Лицей №6</t>
  </si>
  <si>
    <t>География</t>
  </si>
  <si>
    <t>История</t>
  </si>
  <si>
    <t>Максимальный балл</t>
  </si>
  <si>
    <t>Краеведение</t>
  </si>
  <si>
    <t>Итого:</t>
  </si>
  <si>
    <t xml:space="preserve">результат </t>
  </si>
  <si>
    <t>приглашен на 3 тур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</si>
</sst>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Arial"/>
      <scheme val="minor"/>
    </font>
    <font>
      <sz val="10"/>
      <color rgb="FF000000"/>
      <name val="Arial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2" tint="-0.14999847407452621"/>
      </left>
      <right style="thin">
        <color theme="2" tint="-0.14999847407452621"/>
      </right>
      <top style="thin">
        <color theme="2" tint="-0.14999847407452621"/>
      </top>
      <bottom style="thin">
        <color theme="2" tint="-0.14999847407452621"/>
      </bottom>
      <diagonal/>
    </border>
    <border>
      <left style="thin">
        <color theme="2" tint="-0.14999847407452621"/>
      </left>
      <right/>
      <top style="thin">
        <color theme="2" tint="-0.14999847407452621"/>
      </top>
      <bottom style="thin">
        <color theme="2" tint="-0.14999847407452621"/>
      </bottom>
      <diagonal/>
    </border>
    <border>
      <left/>
      <right/>
      <top style="thin">
        <color theme="2" tint="-0.14999847407452621"/>
      </top>
      <bottom style="thin">
        <color theme="2" tint="-0.14999847407452621"/>
      </bottom>
      <diagonal/>
    </border>
    <border>
      <left/>
      <right style="thin">
        <color theme="2" tint="-0.14999847407452621"/>
      </right>
      <top style="thin">
        <color theme="2" tint="-0.14999847407452621"/>
      </top>
      <bottom style="thin">
        <color theme="2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14999847407452621"/>
      </left>
      <right style="thin">
        <color theme="2" tint="-0.14999847407452621"/>
      </right>
      <top/>
      <bottom style="thin">
        <color theme="2" tint="-0.149998474074526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9" fontId="3" fillId="0" borderId="0" xfId="1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9" fontId="3" fillId="0" borderId="5" xfId="1" applyFont="1" applyBorder="1" applyAlignment="1">
      <alignment horizontal="center" vertical="center"/>
    </xf>
    <xf numFmtId="9" fontId="3" fillId="0" borderId="5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9" fontId="3" fillId="2" borderId="5" xfId="1" applyFont="1" applyFill="1" applyBorder="1" applyAlignment="1">
      <alignment horizontal="center" vertical="center"/>
    </xf>
    <xf numFmtId="9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48"/>
  <sheetViews>
    <sheetView tabSelected="1" zoomScale="90" zoomScaleNormal="90" workbookViewId="0">
      <pane ySplit="4" topLeftCell="A5" activePane="bottomLeft" state="frozen"/>
      <selection pane="bottomLeft" activeCell="M13" sqref="M13"/>
    </sheetView>
  </sheetViews>
  <sheetFormatPr defaultColWidth="12.6640625" defaultRowHeight="15.75" customHeight="1" x14ac:dyDescent="0.25"/>
  <cols>
    <col min="1" max="1" width="14.21875" style="2" bestFit="1" customWidth="1"/>
    <col min="2" max="2" width="12.44140625" style="2" bestFit="1" customWidth="1"/>
    <col min="3" max="3" width="27.5546875" style="2" customWidth="1"/>
    <col min="4" max="4" width="7.88671875" style="2" bestFit="1" customWidth="1"/>
    <col min="5" max="5" width="18.88671875" style="2" bestFit="1" customWidth="1"/>
    <col min="6" max="6" width="16.21875" style="2" bestFit="1" customWidth="1"/>
    <col min="7" max="7" width="14.44140625" style="2" bestFit="1" customWidth="1"/>
    <col min="8" max="8" width="18.88671875" style="2" bestFit="1" customWidth="1"/>
    <col min="9" max="9" width="16.21875" style="2" bestFit="1" customWidth="1"/>
    <col min="10" max="10" width="14.44140625" style="2" bestFit="1" customWidth="1"/>
    <col min="11" max="11" width="12.44140625" style="2" bestFit="1" customWidth="1"/>
    <col min="12" max="12" width="24.5546875" style="2" customWidth="1"/>
    <col min="13" max="16384" width="12.6640625" style="2"/>
  </cols>
  <sheetData>
    <row r="1" spans="1:12" ht="15.75" customHeight="1" x14ac:dyDescent="0.25">
      <c r="C1" s="27" t="s">
        <v>44</v>
      </c>
      <c r="D1" s="27"/>
      <c r="E1" s="2">
        <v>20</v>
      </c>
      <c r="F1" s="2">
        <v>29</v>
      </c>
      <c r="G1" s="2">
        <v>19</v>
      </c>
    </row>
    <row r="4" spans="1:12" ht="15.75" customHeight="1" x14ac:dyDescent="0.25">
      <c r="A4" s="1" t="s">
        <v>0</v>
      </c>
      <c r="B4" s="1" t="s">
        <v>1</v>
      </c>
      <c r="C4" s="14" t="s">
        <v>2</v>
      </c>
      <c r="D4" s="1" t="s">
        <v>3</v>
      </c>
      <c r="E4" s="1" t="s">
        <v>45</v>
      </c>
      <c r="F4" s="2" t="s">
        <v>42</v>
      </c>
      <c r="G4" s="2" t="s">
        <v>43</v>
      </c>
      <c r="H4" s="2" t="s">
        <v>45</v>
      </c>
      <c r="I4" s="2" t="s">
        <v>42</v>
      </c>
      <c r="J4" s="2" t="s">
        <v>43</v>
      </c>
      <c r="K4" s="2" t="s">
        <v>46</v>
      </c>
      <c r="L4" s="13" t="s">
        <v>47</v>
      </c>
    </row>
    <row r="5" spans="1:12" ht="15.6" x14ac:dyDescent="0.25">
      <c r="A5" s="21" t="s">
        <v>32</v>
      </c>
      <c r="B5" s="21" t="s">
        <v>33</v>
      </c>
      <c r="C5" s="21">
        <v>30</v>
      </c>
      <c r="D5" s="21" t="s">
        <v>4</v>
      </c>
      <c r="E5" s="22">
        <f>4.5+3+2+3.5+0.5+0.5+0.5</f>
        <v>14.5</v>
      </c>
      <c r="F5" s="23">
        <f>9+4.5+2+4+5</f>
        <v>24.5</v>
      </c>
      <c r="G5" s="23">
        <v>11.5</v>
      </c>
      <c r="H5" s="24">
        <f t="shared" ref="H5:H17" si="0">E5/$E$1</f>
        <v>0.72499999999999998</v>
      </c>
      <c r="I5" s="24">
        <f t="shared" ref="I5:I17" si="1">F5/$F$1</f>
        <v>0.84482758620689657</v>
      </c>
      <c r="J5" s="24">
        <f t="shared" ref="J5:J17" si="2">G5/$G$1</f>
        <v>0.60526315789473684</v>
      </c>
      <c r="K5" s="25">
        <f t="shared" ref="K5:K17" si="3">SUM(H5:J5)</f>
        <v>2.1750907441016332</v>
      </c>
      <c r="L5" s="26" t="s">
        <v>48</v>
      </c>
    </row>
    <row r="6" spans="1:12" ht="15.6" x14ac:dyDescent="0.25">
      <c r="A6" s="21" t="s">
        <v>29</v>
      </c>
      <c r="B6" s="21" t="s">
        <v>30</v>
      </c>
      <c r="C6" s="21" t="s">
        <v>31</v>
      </c>
      <c r="D6" s="21" t="s">
        <v>4</v>
      </c>
      <c r="E6" s="22">
        <f>4.5+2.5+3+2.5+0+0.5+0.5+0.5+0.5</f>
        <v>14.5</v>
      </c>
      <c r="F6" s="23">
        <f>7+2+4+5</f>
        <v>18</v>
      </c>
      <c r="G6" s="23">
        <v>14</v>
      </c>
      <c r="H6" s="24">
        <f t="shared" si="0"/>
        <v>0.72499999999999998</v>
      </c>
      <c r="I6" s="24">
        <f t="shared" si="1"/>
        <v>0.62068965517241381</v>
      </c>
      <c r="J6" s="24">
        <f t="shared" si="2"/>
        <v>0.73684210526315785</v>
      </c>
      <c r="K6" s="25">
        <f t="shared" si="3"/>
        <v>2.0825317604355718</v>
      </c>
      <c r="L6" s="26" t="s">
        <v>48</v>
      </c>
    </row>
    <row r="7" spans="1:12" ht="15.6" x14ac:dyDescent="0.25">
      <c r="A7" s="21" t="s">
        <v>15</v>
      </c>
      <c r="B7" s="21" t="s">
        <v>16</v>
      </c>
      <c r="C7" s="21">
        <v>14</v>
      </c>
      <c r="D7" s="21" t="s">
        <v>14</v>
      </c>
      <c r="E7" s="22">
        <f>4.5+1.5+3+3+0.5*6</f>
        <v>15</v>
      </c>
      <c r="F7" s="23">
        <f>11+5+2+3</f>
        <v>21</v>
      </c>
      <c r="G7" s="23">
        <v>7.5</v>
      </c>
      <c r="H7" s="24">
        <f t="shared" si="0"/>
        <v>0.75</v>
      </c>
      <c r="I7" s="24">
        <f t="shared" si="1"/>
        <v>0.72413793103448276</v>
      </c>
      <c r="J7" s="24">
        <f t="shared" si="2"/>
        <v>0.39473684210526316</v>
      </c>
      <c r="K7" s="25">
        <f t="shared" si="3"/>
        <v>1.8688747731397459</v>
      </c>
      <c r="L7" s="26" t="s">
        <v>48</v>
      </c>
    </row>
    <row r="8" spans="1:12" ht="15.6" x14ac:dyDescent="0.25">
      <c r="A8" s="21" t="s">
        <v>26</v>
      </c>
      <c r="B8" s="21" t="s">
        <v>27</v>
      </c>
      <c r="C8" s="21" t="s">
        <v>28</v>
      </c>
      <c r="D8" s="21" t="s">
        <v>14</v>
      </c>
      <c r="E8" s="22">
        <f>2.5+0.5+2+3+1</f>
        <v>9</v>
      </c>
      <c r="F8" s="23">
        <f>8+4.5+2+5</f>
        <v>19.5</v>
      </c>
      <c r="G8" s="23">
        <v>12</v>
      </c>
      <c r="H8" s="24">
        <f t="shared" si="0"/>
        <v>0.45</v>
      </c>
      <c r="I8" s="24">
        <f t="shared" si="1"/>
        <v>0.67241379310344829</v>
      </c>
      <c r="J8" s="24">
        <f t="shared" si="2"/>
        <v>0.63157894736842102</v>
      </c>
      <c r="K8" s="25">
        <f t="shared" si="3"/>
        <v>1.7539927404718694</v>
      </c>
      <c r="L8" s="26" t="s">
        <v>48</v>
      </c>
    </row>
    <row r="9" spans="1:12" ht="37.200000000000003" customHeight="1" x14ac:dyDescent="0.25">
      <c r="A9" s="21" t="s">
        <v>20</v>
      </c>
      <c r="B9" s="21" t="s">
        <v>21</v>
      </c>
      <c r="C9" s="21" t="s">
        <v>22</v>
      </c>
      <c r="D9" s="21" t="s">
        <v>14</v>
      </c>
      <c r="E9" s="22">
        <f>2.5+2.5+3+3+0.5*5</f>
        <v>13.5</v>
      </c>
      <c r="F9" s="23">
        <f>7+5+2+2</f>
        <v>16</v>
      </c>
      <c r="G9" s="23">
        <v>7.5</v>
      </c>
      <c r="H9" s="24">
        <f t="shared" si="0"/>
        <v>0.67500000000000004</v>
      </c>
      <c r="I9" s="24">
        <f t="shared" si="1"/>
        <v>0.55172413793103448</v>
      </c>
      <c r="J9" s="24">
        <f t="shared" si="2"/>
        <v>0.39473684210526316</v>
      </c>
      <c r="K9" s="25">
        <f t="shared" si="3"/>
        <v>1.6214609800362978</v>
      </c>
      <c r="L9" s="26" t="s">
        <v>48</v>
      </c>
    </row>
    <row r="10" spans="1:12" ht="37.799999999999997" customHeight="1" x14ac:dyDescent="0.25">
      <c r="A10" s="21" t="s">
        <v>35</v>
      </c>
      <c r="B10" s="21" t="s">
        <v>7</v>
      </c>
      <c r="C10" s="21" t="s">
        <v>36</v>
      </c>
      <c r="D10" s="21" t="s">
        <v>4</v>
      </c>
      <c r="E10" s="22">
        <f>3.5+1.5+3+2.5+0.5*4</f>
        <v>12.5</v>
      </c>
      <c r="F10" s="23">
        <f>7+4.5+2+4+3</f>
        <v>20.5</v>
      </c>
      <c r="G10" s="23">
        <v>5.5</v>
      </c>
      <c r="H10" s="24">
        <f t="shared" si="0"/>
        <v>0.625</v>
      </c>
      <c r="I10" s="24">
        <f t="shared" si="1"/>
        <v>0.7068965517241379</v>
      </c>
      <c r="J10" s="24">
        <f t="shared" si="2"/>
        <v>0.28947368421052633</v>
      </c>
      <c r="K10" s="25">
        <f t="shared" si="3"/>
        <v>1.6213702359346642</v>
      </c>
      <c r="L10" s="26" t="s">
        <v>48</v>
      </c>
    </row>
    <row r="11" spans="1:12" ht="37.799999999999997" customHeight="1" x14ac:dyDescent="0.25">
      <c r="A11" s="21" t="s">
        <v>37</v>
      </c>
      <c r="B11" s="21" t="s">
        <v>34</v>
      </c>
      <c r="C11" s="21" t="s">
        <v>38</v>
      </c>
      <c r="D11" s="21" t="s">
        <v>14</v>
      </c>
      <c r="E11" s="22">
        <f>4.5+2.5+3+2.5+0.5+0.5+0.5+0.5+0.5</f>
        <v>15</v>
      </c>
      <c r="F11" s="23">
        <f>12</f>
        <v>12</v>
      </c>
      <c r="G11" s="23">
        <v>8.5</v>
      </c>
      <c r="H11" s="24">
        <f t="shared" si="0"/>
        <v>0.75</v>
      </c>
      <c r="I11" s="24">
        <f t="shared" si="1"/>
        <v>0.41379310344827586</v>
      </c>
      <c r="J11" s="24">
        <f t="shared" si="2"/>
        <v>0.44736842105263158</v>
      </c>
      <c r="K11" s="25">
        <f t="shared" si="3"/>
        <v>1.6111615245009074</v>
      </c>
      <c r="L11" s="26"/>
    </row>
    <row r="12" spans="1:12" ht="37.200000000000003" customHeight="1" x14ac:dyDescent="0.25">
      <c r="A12" s="21" t="s">
        <v>8</v>
      </c>
      <c r="B12" s="21" t="s">
        <v>9</v>
      </c>
      <c r="C12" s="21" t="s">
        <v>10</v>
      </c>
      <c r="D12" s="21" t="s">
        <v>4</v>
      </c>
      <c r="E12" s="22">
        <f>4+2+2+2+0.5</f>
        <v>10.5</v>
      </c>
      <c r="F12" s="23">
        <f>5+3.5+2+2+4</f>
        <v>16.5</v>
      </c>
      <c r="G12" s="23">
        <v>8</v>
      </c>
      <c r="H12" s="24">
        <f t="shared" si="0"/>
        <v>0.52500000000000002</v>
      </c>
      <c r="I12" s="24">
        <f t="shared" si="1"/>
        <v>0.56896551724137934</v>
      </c>
      <c r="J12" s="24">
        <f t="shared" si="2"/>
        <v>0.42105263157894735</v>
      </c>
      <c r="K12" s="25">
        <f t="shared" si="3"/>
        <v>1.5150181488203267</v>
      </c>
      <c r="L12" s="26"/>
    </row>
    <row r="13" spans="1:12" ht="15.6" x14ac:dyDescent="0.25">
      <c r="A13" s="21" t="s">
        <v>11</v>
      </c>
      <c r="B13" s="21" t="s">
        <v>12</v>
      </c>
      <c r="C13" s="21" t="s">
        <v>13</v>
      </c>
      <c r="D13" s="21" t="s">
        <v>4</v>
      </c>
      <c r="E13" s="22">
        <f>5+1.5+0.5+2.5+0.5+0.5+0.5+0.5</f>
        <v>11.5</v>
      </c>
      <c r="F13" s="23">
        <f>7+2.5+2</f>
        <v>11.5</v>
      </c>
      <c r="G13" s="23">
        <v>8</v>
      </c>
      <c r="H13" s="24">
        <f t="shared" si="0"/>
        <v>0.57499999999999996</v>
      </c>
      <c r="I13" s="24">
        <f t="shared" si="1"/>
        <v>0.39655172413793105</v>
      </c>
      <c r="J13" s="24">
        <f t="shared" si="2"/>
        <v>0.42105263157894735</v>
      </c>
      <c r="K13" s="25">
        <f t="shared" si="3"/>
        <v>1.3926043557168784</v>
      </c>
      <c r="L13" s="26"/>
    </row>
    <row r="14" spans="1:12" ht="15.6" x14ac:dyDescent="0.25">
      <c r="A14" s="21" t="s">
        <v>23</v>
      </c>
      <c r="B14" s="21" t="s">
        <v>24</v>
      </c>
      <c r="C14" s="21" t="s">
        <v>25</v>
      </c>
      <c r="D14" s="21" t="s">
        <v>14</v>
      </c>
      <c r="E14" s="22">
        <f>2.5+0.5+1+3+0.5+0.5</f>
        <v>8</v>
      </c>
      <c r="F14" s="23">
        <f>6+4.5+2+2+2</f>
        <v>16.5</v>
      </c>
      <c r="G14" s="23">
        <v>8</v>
      </c>
      <c r="H14" s="24">
        <f t="shared" si="0"/>
        <v>0.4</v>
      </c>
      <c r="I14" s="24">
        <f t="shared" si="1"/>
        <v>0.56896551724137934</v>
      </c>
      <c r="J14" s="24">
        <f t="shared" si="2"/>
        <v>0.42105263157894735</v>
      </c>
      <c r="K14" s="25">
        <f t="shared" si="3"/>
        <v>1.3900181488203267</v>
      </c>
      <c r="L14" s="26"/>
    </row>
    <row r="15" spans="1:12" ht="15.6" x14ac:dyDescent="0.25">
      <c r="A15" s="21" t="s">
        <v>17</v>
      </c>
      <c r="B15" s="21" t="s">
        <v>18</v>
      </c>
      <c r="C15" s="21" t="s">
        <v>19</v>
      </c>
      <c r="D15" s="21" t="s">
        <v>4</v>
      </c>
      <c r="E15" s="22">
        <v>8</v>
      </c>
      <c r="F15" s="23">
        <f>6+3.5+2+2+2</f>
        <v>15.5</v>
      </c>
      <c r="G15" s="23">
        <v>7</v>
      </c>
      <c r="H15" s="24">
        <f t="shared" si="0"/>
        <v>0.4</v>
      </c>
      <c r="I15" s="24">
        <f t="shared" si="1"/>
        <v>0.53448275862068961</v>
      </c>
      <c r="J15" s="24">
        <f t="shared" si="2"/>
        <v>0.36842105263157893</v>
      </c>
      <c r="K15" s="25">
        <f t="shared" si="3"/>
        <v>1.3029038112522686</v>
      </c>
      <c r="L15" s="26"/>
    </row>
    <row r="16" spans="1:12" ht="15.6" x14ac:dyDescent="0.25">
      <c r="A16" s="21" t="s">
        <v>39</v>
      </c>
      <c r="B16" s="21" t="s">
        <v>40</v>
      </c>
      <c r="C16" s="21" t="s">
        <v>41</v>
      </c>
      <c r="D16" s="21" t="s">
        <v>5</v>
      </c>
      <c r="E16" s="22">
        <v>4.5</v>
      </c>
      <c r="F16" s="23">
        <f>6+2+3</f>
        <v>11</v>
      </c>
      <c r="G16" s="23">
        <v>8</v>
      </c>
      <c r="H16" s="24">
        <f t="shared" si="0"/>
        <v>0.22500000000000001</v>
      </c>
      <c r="I16" s="24">
        <f t="shared" si="1"/>
        <v>0.37931034482758619</v>
      </c>
      <c r="J16" s="24">
        <f t="shared" si="2"/>
        <v>0.42105263157894735</v>
      </c>
      <c r="K16" s="25">
        <f t="shared" si="3"/>
        <v>1.0253629764065335</v>
      </c>
      <c r="L16" s="26"/>
    </row>
    <row r="17" spans="1:12" ht="15.6" x14ac:dyDescent="0.25">
      <c r="A17" s="21" t="s">
        <v>6</v>
      </c>
      <c r="B17" s="21" t="s">
        <v>7</v>
      </c>
      <c r="C17" s="21">
        <v>33</v>
      </c>
      <c r="D17" s="21" t="s">
        <v>4</v>
      </c>
      <c r="E17" s="22">
        <v>5</v>
      </c>
      <c r="F17" s="23">
        <v>8</v>
      </c>
      <c r="G17" s="23">
        <v>9</v>
      </c>
      <c r="H17" s="24">
        <f t="shared" si="0"/>
        <v>0.25</v>
      </c>
      <c r="I17" s="24">
        <f t="shared" si="1"/>
        <v>0.27586206896551724</v>
      </c>
      <c r="J17" s="24">
        <f t="shared" si="2"/>
        <v>0.47368421052631576</v>
      </c>
      <c r="K17" s="25">
        <f t="shared" si="3"/>
        <v>0.99954627949183306</v>
      </c>
      <c r="L17" s="26"/>
    </row>
    <row r="18" spans="1:12" ht="15.6" x14ac:dyDescent="0.25">
      <c r="A18" s="16"/>
      <c r="B18" s="16"/>
      <c r="C18" s="16"/>
      <c r="D18" s="16"/>
      <c r="E18" s="17"/>
      <c r="F18" s="18"/>
      <c r="G18" s="18"/>
      <c r="H18" s="19"/>
      <c r="I18" s="19"/>
      <c r="J18" s="19"/>
      <c r="K18" s="20"/>
      <c r="L18" s="18"/>
    </row>
    <row r="19" spans="1:12" ht="15.6" x14ac:dyDescent="0.25">
      <c r="A19" s="16"/>
      <c r="B19" s="16"/>
      <c r="C19" s="16"/>
      <c r="D19" s="16"/>
      <c r="E19" s="17"/>
      <c r="F19" s="18"/>
      <c r="G19" s="18"/>
      <c r="H19" s="19"/>
      <c r="I19" s="19"/>
      <c r="J19" s="19"/>
      <c r="K19" s="20"/>
      <c r="L19" s="18"/>
    </row>
    <row r="20" spans="1:12" ht="15.6" x14ac:dyDescent="0.25">
      <c r="A20" s="16"/>
      <c r="B20" s="16"/>
      <c r="C20" s="16"/>
      <c r="D20" s="16"/>
      <c r="E20" s="17"/>
      <c r="F20" s="18"/>
      <c r="G20" s="18"/>
      <c r="H20" s="19"/>
      <c r="I20" s="19"/>
      <c r="J20" s="19"/>
      <c r="K20" s="20"/>
      <c r="L20" s="18"/>
    </row>
    <row r="21" spans="1:12" ht="15.6" x14ac:dyDescent="0.25">
      <c r="A21" s="16"/>
      <c r="B21" s="16"/>
      <c r="C21" s="16"/>
      <c r="D21" s="16"/>
      <c r="E21" s="17"/>
      <c r="F21" s="18"/>
      <c r="G21" s="18"/>
      <c r="H21" s="19"/>
      <c r="I21" s="19"/>
      <c r="J21" s="19"/>
      <c r="K21" s="20"/>
      <c r="L21" s="18"/>
    </row>
    <row r="22" spans="1:12" ht="15.6" x14ac:dyDescent="0.25">
      <c r="A22" s="16"/>
      <c r="B22" s="16"/>
      <c r="C22" s="16"/>
      <c r="D22" s="16"/>
      <c r="E22" s="17"/>
      <c r="F22" s="18"/>
      <c r="G22" s="18"/>
      <c r="H22" s="19"/>
      <c r="I22" s="19"/>
      <c r="J22" s="19"/>
      <c r="K22" s="20"/>
      <c r="L22" s="18"/>
    </row>
    <row r="23" spans="1:12" ht="15.6" x14ac:dyDescent="0.25">
      <c r="A23" s="16"/>
      <c r="B23" s="16"/>
      <c r="C23" s="16"/>
      <c r="D23" s="16"/>
      <c r="E23" s="17"/>
      <c r="F23" s="18"/>
      <c r="G23" s="18"/>
      <c r="H23" s="19"/>
      <c r="I23" s="19"/>
      <c r="J23" s="19"/>
      <c r="K23" s="20"/>
      <c r="L23" s="18"/>
    </row>
    <row r="24" spans="1:12" ht="15.6" x14ac:dyDescent="0.25">
      <c r="A24" s="16"/>
      <c r="B24" s="16"/>
      <c r="C24" s="16"/>
      <c r="D24" s="16"/>
      <c r="E24" s="17"/>
      <c r="F24" s="18"/>
      <c r="G24" s="18"/>
      <c r="H24" s="19"/>
      <c r="I24" s="19"/>
      <c r="J24" s="19"/>
      <c r="K24" s="20"/>
      <c r="L24" s="18"/>
    </row>
    <row r="25" spans="1:12" ht="15.6" x14ac:dyDescent="0.25">
      <c r="A25" s="16"/>
      <c r="B25" s="16"/>
      <c r="C25" s="16"/>
      <c r="D25" s="16"/>
      <c r="E25" s="17"/>
      <c r="F25" s="18"/>
      <c r="G25" s="18"/>
      <c r="H25" s="19"/>
      <c r="I25" s="19"/>
      <c r="J25" s="19"/>
      <c r="K25" s="20"/>
      <c r="L25" s="18"/>
    </row>
    <row r="26" spans="1:12" ht="15.6" x14ac:dyDescent="0.25">
      <c r="A26" s="16"/>
      <c r="B26" s="16"/>
      <c r="C26" s="16"/>
      <c r="D26" s="16"/>
      <c r="E26" s="17"/>
      <c r="F26" s="18"/>
      <c r="G26" s="18"/>
      <c r="H26" s="19"/>
      <c r="I26" s="19"/>
      <c r="J26" s="19"/>
      <c r="K26" s="20"/>
      <c r="L26" s="18"/>
    </row>
    <row r="27" spans="1:12" ht="15.6" x14ac:dyDescent="0.25">
      <c r="A27" s="16"/>
      <c r="B27" s="16"/>
      <c r="C27" s="16"/>
      <c r="D27" s="16"/>
      <c r="E27" s="17"/>
      <c r="F27" s="18"/>
      <c r="G27" s="18"/>
      <c r="H27" s="19"/>
      <c r="I27" s="19"/>
      <c r="J27" s="19"/>
      <c r="K27" s="20"/>
      <c r="L27" s="18"/>
    </row>
    <row r="28" spans="1:12" ht="15.6" x14ac:dyDescent="0.25">
      <c r="A28" s="16"/>
      <c r="B28" s="16"/>
      <c r="C28" s="16"/>
      <c r="D28" s="16"/>
      <c r="E28" s="17"/>
      <c r="F28" s="18"/>
      <c r="G28" s="18"/>
      <c r="H28" s="19"/>
      <c r="I28" s="19"/>
      <c r="J28" s="19"/>
      <c r="K28" s="20"/>
      <c r="L28" s="18"/>
    </row>
    <row r="29" spans="1:12" ht="15.6" x14ac:dyDescent="0.25">
      <c r="A29" s="16"/>
      <c r="B29" s="16"/>
      <c r="C29" s="16"/>
      <c r="D29" s="16"/>
      <c r="E29" s="17"/>
      <c r="F29" s="18"/>
      <c r="G29" s="18"/>
      <c r="H29" s="19"/>
      <c r="I29" s="19"/>
      <c r="J29" s="19"/>
      <c r="K29" s="20"/>
      <c r="L29" s="18"/>
    </row>
    <row r="30" spans="1:12" ht="15.6" x14ac:dyDescent="0.25">
      <c r="A30" s="16"/>
      <c r="B30" s="16"/>
      <c r="C30" s="16"/>
      <c r="D30" s="16"/>
      <c r="E30" s="17"/>
      <c r="F30" s="18"/>
      <c r="G30" s="18"/>
      <c r="H30" s="19"/>
      <c r="I30" s="19"/>
      <c r="J30" s="19"/>
      <c r="K30" s="20"/>
      <c r="L30" s="18"/>
    </row>
    <row r="31" spans="1:12" ht="15.6" x14ac:dyDescent="0.25">
      <c r="A31" s="16"/>
      <c r="B31" s="16"/>
      <c r="C31" s="16"/>
      <c r="D31" s="16"/>
      <c r="E31" s="17"/>
      <c r="F31" s="18"/>
      <c r="G31" s="18"/>
      <c r="H31" s="19"/>
      <c r="I31" s="19"/>
      <c r="J31" s="19"/>
      <c r="K31" s="20"/>
      <c r="L31" s="18"/>
    </row>
    <row r="32" spans="1:12" ht="15.6" x14ac:dyDescent="0.25">
      <c r="A32" s="16"/>
      <c r="B32" s="16"/>
      <c r="C32" s="16"/>
      <c r="D32" s="16"/>
      <c r="E32" s="17"/>
      <c r="F32" s="18"/>
      <c r="G32" s="18"/>
      <c r="H32" s="19"/>
      <c r="I32" s="19"/>
      <c r="J32" s="19"/>
      <c r="K32" s="20"/>
      <c r="L32" s="18"/>
    </row>
    <row r="33" spans="1:13" ht="15.6" x14ac:dyDescent="0.25">
      <c r="A33" s="16"/>
      <c r="B33" s="16"/>
      <c r="C33" s="16"/>
      <c r="D33" s="16"/>
      <c r="E33" s="17"/>
      <c r="F33" s="18"/>
      <c r="G33" s="18"/>
      <c r="H33" s="19"/>
      <c r="I33" s="19"/>
      <c r="J33" s="19"/>
      <c r="K33" s="20"/>
      <c r="L33" s="18"/>
    </row>
    <row r="34" spans="1:13" ht="15.6" x14ac:dyDescent="0.25">
      <c r="A34" s="16"/>
      <c r="B34" s="16"/>
      <c r="C34" s="16"/>
      <c r="D34" s="16"/>
      <c r="E34" s="17"/>
      <c r="F34" s="18"/>
      <c r="G34" s="18"/>
      <c r="H34" s="19"/>
      <c r="I34" s="19"/>
      <c r="J34" s="19"/>
      <c r="K34" s="20"/>
      <c r="L34" s="18"/>
    </row>
    <row r="35" spans="1:13" ht="15.6" x14ac:dyDescent="0.25">
      <c r="A35" s="16"/>
      <c r="B35" s="16"/>
      <c r="C35" s="16"/>
      <c r="D35" s="16"/>
      <c r="E35" s="17"/>
      <c r="F35" s="18"/>
      <c r="G35" s="18"/>
      <c r="H35" s="19"/>
      <c r="I35" s="19"/>
      <c r="J35" s="19"/>
      <c r="K35" s="20"/>
      <c r="L35" s="18"/>
    </row>
    <row r="36" spans="1:13" ht="15.6" x14ac:dyDescent="0.25">
      <c r="A36" s="16"/>
      <c r="B36" s="16"/>
      <c r="C36" s="16"/>
      <c r="D36" s="16"/>
      <c r="E36" s="17"/>
      <c r="F36" s="18"/>
      <c r="G36" s="18"/>
      <c r="H36" s="19"/>
      <c r="I36" s="19"/>
      <c r="J36" s="19"/>
      <c r="K36" s="20"/>
      <c r="L36" s="18"/>
    </row>
    <row r="37" spans="1:13" ht="15.6" x14ac:dyDescent="0.25">
      <c r="A37" s="16"/>
      <c r="B37" s="16"/>
      <c r="C37" s="16"/>
      <c r="D37" s="16"/>
      <c r="E37" s="17"/>
      <c r="F37" s="18"/>
      <c r="G37" s="18"/>
      <c r="H37" s="19"/>
      <c r="I37" s="19"/>
      <c r="J37" s="19"/>
      <c r="K37" s="20"/>
      <c r="L37" s="18"/>
      <c r="M37" s="11"/>
    </row>
    <row r="38" spans="1:13" ht="15.75" customHeight="1" x14ac:dyDescent="0.25">
      <c r="H38" s="9"/>
      <c r="I38" s="9"/>
      <c r="J38" s="9"/>
      <c r="K38" s="12"/>
      <c r="L38" s="15"/>
      <c r="M38" s="5"/>
    </row>
    <row r="39" spans="1:13" ht="15.75" customHeight="1" x14ac:dyDescent="0.25">
      <c r="A39" s="28"/>
      <c r="B39" s="29"/>
      <c r="C39" s="29"/>
      <c r="D39" s="30"/>
      <c r="E39" s="10"/>
      <c r="F39" s="10"/>
      <c r="G39" s="10"/>
      <c r="H39" s="9"/>
      <c r="I39" s="9"/>
      <c r="J39" s="9"/>
      <c r="K39" s="12"/>
      <c r="L39" s="5"/>
      <c r="M39" s="5"/>
    </row>
    <row r="40" spans="1:13" ht="15.75" customHeight="1" x14ac:dyDescent="0.25">
      <c r="A40" s="3"/>
      <c r="B40" s="3"/>
      <c r="C40" s="3"/>
      <c r="D40" s="3"/>
      <c r="E40" s="7"/>
      <c r="F40" s="8"/>
      <c r="G40" s="7"/>
      <c r="H40" s="9"/>
      <c r="I40" s="9"/>
      <c r="J40" s="9"/>
      <c r="K40" s="12"/>
      <c r="L40" s="4"/>
      <c r="M40" s="5"/>
    </row>
    <row r="41" spans="1:13" ht="15.75" customHeight="1" x14ac:dyDescent="0.25">
      <c r="A41" s="3"/>
      <c r="B41" s="3"/>
      <c r="C41" s="3"/>
      <c r="D41" s="3"/>
      <c r="E41" s="7"/>
      <c r="F41" s="8"/>
      <c r="G41" s="7"/>
      <c r="H41" s="9"/>
      <c r="I41" s="9"/>
      <c r="J41" s="9"/>
      <c r="K41" s="12"/>
      <c r="L41" s="4"/>
      <c r="M41" s="5"/>
    </row>
    <row r="42" spans="1:13" ht="15.75" customHeight="1" x14ac:dyDescent="0.25">
      <c r="A42" s="3"/>
      <c r="B42" s="3"/>
      <c r="C42" s="3"/>
      <c r="D42" s="3"/>
      <c r="E42" s="7"/>
      <c r="F42" s="8"/>
      <c r="G42" s="7"/>
      <c r="H42" s="9"/>
      <c r="I42" s="9"/>
      <c r="J42" s="9"/>
      <c r="K42" s="12"/>
      <c r="L42" s="4"/>
      <c r="M42" s="5"/>
    </row>
    <row r="43" spans="1:13" ht="15.75" customHeight="1" x14ac:dyDescent="0.25">
      <c r="A43" s="3"/>
      <c r="B43" s="3"/>
      <c r="C43" s="3"/>
      <c r="D43" s="3"/>
      <c r="E43" s="7"/>
      <c r="F43" s="7"/>
      <c r="G43" s="8"/>
      <c r="H43" s="9"/>
      <c r="I43" s="9"/>
      <c r="J43" s="9"/>
      <c r="K43" s="12"/>
      <c r="L43" s="4"/>
      <c r="M43" s="5"/>
    </row>
    <row r="44" spans="1:13" ht="15.75" customHeight="1" x14ac:dyDescent="0.25">
      <c r="A44" s="3"/>
      <c r="B44" s="3"/>
      <c r="C44" s="3"/>
      <c r="D44" s="3"/>
      <c r="E44" s="7"/>
      <c r="F44" s="7"/>
      <c r="G44" s="8"/>
      <c r="H44" s="9"/>
      <c r="I44" s="9"/>
      <c r="J44" s="9"/>
      <c r="K44" s="12"/>
      <c r="L44" s="4"/>
      <c r="M44" s="5"/>
    </row>
    <row r="45" spans="1:13" ht="15.75" customHeight="1" x14ac:dyDescent="0.25">
      <c r="A45" s="3"/>
      <c r="B45" s="3"/>
      <c r="C45" s="3"/>
      <c r="D45" s="3"/>
      <c r="E45" s="7"/>
      <c r="F45" s="7"/>
      <c r="G45" s="8"/>
      <c r="H45" s="9"/>
      <c r="I45" s="9"/>
      <c r="J45" s="9"/>
      <c r="K45" s="12"/>
      <c r="L45" s="4"/>
      <c r="M45" s="5"/>
    </row>
    <row r="46" spans="1:13" ht="15.75" customHeight="1" x14ac:dyDescent="0.25">
      <c r="A46" s="3"/>
      <c r="B46" s="3"/>
      <c r="C46" s="3"/>
      <c r="D46" s="3"/>
      <c r="E46" s="7"/>
      <c r="F46" s="7"/>
      <c r="G46" s="8"/>
      <c r="H46" s="9"/>
      <c r="I46" s="9"/>
      <c r="J46" s="9"/>
      <c r="K46" s="12"/>
      <c r="L46" s="4"/>
      <c r="M46" s="5"/>
    </row>
    <row r="47" spans="1:13" ht="15.7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5"/>
    </row>
    <row r="48" spans="1:13" ht="15.7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6"/>
      <c r="L48" s="5"/>
      <c r="M48" s="5"/>
    </row>
  </sheetData>
  <autoFilter ref="A4:K37">
    <sortState ref="A5:K43">
      <sortCondition descending="1" ref="K4:K43"/>
    </sortState>
  </autoFilter>
  <mergeCells count="2">
    <mergeCell ref="C1:D1"/>
    <mergeCell ref="A39:D3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Жадан</dc:creator>
  <cp:lastModifiedBy>Ирина Жадан</cp:lastModifiedBy>
  <dcterms:created xsi:type="dcterms:W3CDTF">2022-04-25T09:39:16Z</dcterms:created>
  <dcterms:modified xsi:type="dcterms:W3CDTF">2022-05-11T12:14:15Z</dcterms:modified>
</cp:coreProperties>
</file>